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ayfa3" sheetId="1" r:id="rId1"/>
  </sheets>
  <definedNames>
    <definedName name="_xlfn.AVERAGEIF" hidden="1">#NAME?</definedName>
    <definedName name="_xlnm.Print_Area" localSheetId="0">'Sayfa3'!$B$2:$L$58</definedName>
  </definedNames>
  <calcPr fullCalcOnLoad="1"/>
</workbook>
</file>

<file path=xl/comments1.xml><?xml version="1.0" encoding="utf-8"?>
<comments xmlns="http://schemas.openxmlformats.org/spreadsheetml/2006/main">
  <authors>
    <author>Eşref Edip Ekmen</author>
  </authors>
  <commentList>
    <comment ref="E5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F5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G5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H5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I5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J5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K5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E7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E13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F7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G7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H7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I7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J7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K7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F13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G13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H13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I13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J13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  <comment ref="K13" authorId="0">
      <text>
        <r>
          <rPr>
            <b/>
            <sz val="9"/>
            <rFont val="Tahoma"/>
            <family val="2"/>
          </rPr>
          <t>YANDA AÇILAN BUTONDAN SEÇİM YAPINIZ.</t>
        </r>
      </text>
    </comment>
  </commentList>
</comments>
</file>

<file path=xl/sharedStrings.xml><?xml version="1.0" encoding="utf-8"?>
<sst xmlns="http://schemas.openxmlformats.org/spreadsheetml/2006/main" count="120" uniqueCount="77">
  <si>
    <t>2016 YILI KURULUŞ ARAÇLARI SEYİR RAPORU</t>
  </si>
  <si>
    <t>1 . ARAÇ</t>
  </si>
  <si>
    <t>2 . ARAÇ</t>
  </si>
  <si>
    <t>3 . ARAÇ</t>
  </si>
  <si>
    <t>4 . ARAÇ</t>
  </si>
  <si>
    <t>5 . ARAÇ</t>
  </si>
  <si>
    <t>6 . ARAÇ</t>
  </si>
  <si>
    <t>7 . ARAÇ</t>
  </si>
  <si>
    <t>NET</t>
  </si>
  <si>
    <t>BAĞLI OLDUĞU KURULUŞ ADI</t>
  </si>
  <si>
    <t>ARACIN PLAKASI</t>
  </si>
  <si>
    <t xml:space="preserve"> </t>
  </si>
  <si>
    <t>GÖREV TÜRÜ</t>
  </si>
  <si>
    <t>ARACIN MARKASI</t>
  </si>
  <si>
    <t>ARACIN MODELİ</t>
  </si>
  <si>
    <t>ARACIN RENGİ</t>
  </si>
  <si>
    <t>BAĞLI OLDUĞU FİRMA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</si>
  <si>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</si>
  <si>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</si>
  <si>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</si>
  <si>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</si>
  <si>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</si>
  <si>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</si>
  <si>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</si>
  <si>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</si>
  <si>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</si>
  <si>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</si>
  <si>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</si>
  <si>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</si>
  <si>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</si>
  <si>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antalyaaspim@gmail.com</t>
  </si>
  <si>
    <t>e-posta adresine gönderilecek</t>
  </si>
  <si>
    <t>ARACIN SÖZLEŞME  BİTİŞ TARİHİ</t>
  </si>
  <si>
    <t>AÇIKLAMA</t>
  </si>
  <si>
    <t>ŞOFÖRÜN ADI SOYADI</t>
  </si>
  <si>
    <t>ŞOFÖRÜN TELEFON NUMARASI</t>
  </si>
  <si>
    <t>YOLCU KAPASİTESİ</t>
  </si>
  <si>
    <t>İL MÜDÜRLÜĞÜ</t>
  </si>
  <si>
    <r>
      <t>İL MÜDÜRLÜĞÜ  </t>
    </r>
    <r>
      <rPr>
        <sz val="9"/>
        <color indexed="8"/>
        <rFont val="Tahoma"/>
        <family val="2"/>
      </rPr>
      <t xml:space="preserve"> (MOBİL EKİP)</t>
    </r>
  </si>
  <si>
    <t>1.KADIN KONUKEVİ</t>
  </si>
  <si>
    <r>
      <t xml:space="preserve">1.KADIN KONUKEVİ          </t>
    </r>
    <r>
      <rPr>
        <sz val="8"/>
        <color indexed="8"/>
        <rFont val="Tahoma"/>
        <family val="2"/>
      </rPr>
      <t xml:space="preserve"> (İLK KABUL)</t>
    </r>
  </si>
  <si>
    <t>3.KADIN KONUKEVİ</t>
  </si>
  <si>
    <t>AKDENİZ ÇODEM</t>
  </si>
  <si>
    <r>
      <t xml:space="preserve">AKDENİZ ÇODEM </t>
    </r>
    <r>
      <rPr>
        <sz val="9"/>
        <color indexed="8"/>
        <rFont val="Tahoma"/>
        <family val="2"/>
      </rPr>
      <t>(İLK KABUL)</t>
    </r>
  </si>
  <si>
    <t>AKSU ÇODEM</t>
  </si>
  <si>
    <t>2.KADIN KONUKEVİ ALANYA</t>
  </si>
  <si>
    <t>ALANYA  2.KADIN KONUKEVİ</t>
  </si>
  <si>
    <t>ALANYA  HUZUREVİ</t>
  </si>
  <si>
    <t>ALANYA SHM</t>
  </si>
  <si>
    <t>ÇEKOM</t>
  </si>
  <si>
    <t>ÇOCUK EVLERİ SİTESİ</t>
  </si>
  <si>
    <t>FALEZ ÇODEM</t>
  </si>
  <si>
    <t>FETHİ BAYÇIN HUZUREVİ</t>
  </si>
  <si>
    <t>KEPEZ SHM</t>
  </si>
  <si>
    <t>ŞÖNİM</t>
  </si>
  <si>
    <t>TOROS ÇODEM</t>
  </si>
  <si>
    <t>4+1</t>
  </si>
  <si>
    <t>16+1+1</t>
  </si>
  <si>
    <t>14+1</t>
  </si>
  <si>
    <t>15+1</t>
  </si>
  <si>
    <t>16+1</t>
  </si>
  <si>
    <t>10+1</t>
  </si>
  <si>
    <t>9+1</t>
  </si>
  <si>
    <t>RESMİ</t>
  </si>
  <si>
    <t>KİRALIK</t>
  </si>
  <si>
    <t>DİĞER</t>
  </si>
  <si>
    <t>MANAVGAT SHM</t>
  </si>
  <si>
    <t>KUMLUCA SHM</t>
  </si>
  <si>
    <t>İLK KM</t>
  </si>
  <si>
    <t>SON KM</t>
  </si>
  <si>
    <t>2016 YILI NET</t>
  </si>
  <si>
    <t xml:space="preserve">Bu Formda beyaz ve gri hücreler doldurulup  </t>
  </si>
  <si>
    <t>Bu Formda beyaz ve gri hücreler doldurulacak, mavi hücreler formül korumalıdır.</t>
  </si>
  <si>
    <t>GENEL ORTALAMA</t>
  </si>
  <si>
    <t>MİN</t>
  </si>
  <si>
    <t>MAX</t>
  </si>
  <si>
    <t>YEDEK</t>
  </si>
</sst>
</file>

<file path=xl/styles.xml><?xml version="1.0" encoding="utf-8"?>
<styleSheet xmlns="http://schemas.openxmlformats.org/spreadsheetml/2006/main">
  <numFmts count="1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dd/mm/yyyy;@"/>
    <numFmt numFmtId="165" formatCode="[$-41F]d\ mmmm\ yyyy\ dddd"/>
    <numFmt numFmtId="166" formatCode="[$-41F]mmmm\ 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ahoma"/>
      <family val="2"/>
    </font>
    <font>
      <b/>
      <sz val="11"/>
      <color indexed="8"/>
      <name val="Arial Narrow"/>
      <family val="2"/>
    </font>
    <font>
      <b/>
      <sz val="15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b/>
      <sz val="11"/>
      <color theme="1"/>
      <name val="Arial Narrow"/>
      <family val="2"/>
    </font>
    <font>
      <b/>
      <sz val="15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0" fillId="33" borderId="10" xfId="0" applyFont="1" applyFill="1" applyBorder="1" applyAlignment="1" applyProtection="1">
      <alignment horizontal="center"/>
      <protection/>
    </xf>
    <xf numFmtId="0" fontId="40" fillId="34" borderId="10" xfId="0" applyFont="1" applyFill="1" applyBorder="1" applyAlignment="1" applyProtection="1">
      <alignment horizontal="center" vertical="center" wrapText="1"/>
      <protection/>
    </xf>
    <xf numFmtId="0" fontId="40" fillId="34" borderId="11" xfId="0" applyFont="1" applyFill="1" applyBorder="1" applyAlignment="1" applyProtection="1">
      <alignment horizontal="center" vertical="center" wrapText="1"/>
      <protection/>
    </xf>
    <xf numFmtId="1" fontId="43" fillId="6" borderId="12" xfId="0" applyNumberFormat="1" applyFont="1" applyFill="1" applyBorder="1" applyAlignment="1" applyProtection="1">
      <alignment horizontal="center" vertical="center"/>
      <protection/>
    </xf>
    <xf numFmtId="0" fontId="43" fillId="6" borderId="10" xfId="0" applyFont="1" applyFill="1" applyBorder="1" applyAlignment="1" applyProtection="1">
      <alignment horizontal="center" vertical="center" wrapText="1"/>
      <protection/>
    </xf>
    <xf numFmtId="0" fontId="43" fillId="6" borderId="10" xfId="0" applyFont="1" applyFill="1" applyBorder="1" applyAlignment="1" applyProtection="1">
      <alignment horizontal="center" vertical="center"/>
      <protection/>
    </xf>
    <xf numFmtId="0" fontId="43" fillId="6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43" fillId="6" borderId="13" xfId="0" applyFont="1" applyFill="1" applyBorder="1" applyAlignment="1" applyProtection="1">
      <alignment horizontal="center"/>
      <protection/>
    </xf>
    <xf numFmtId="0" fontId="40" fillId="33" borderId="14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14" fontId="40" fillId="34" borderId="10" xfId="0" applyNumberFormat="1" applyFont="1" applyFill="1" applyBorder="1" applyAlignment="1" applyProtection="1">
      <alignment horizontal="center" vertical="center" wrapText="1"/>
      <protection/>
    </xf>
    <xf numFmtId="14" fontId="4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/>
      <protection locked="0"/>
    </xf>
    <xf numFmtId="164" fontId="44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0" fontId="45" fillId="12" borderId="11" xfId="0" applyFont="1" applyFill="1" applyBorder="1" applyAlignment="1" applyProtection="1">
      <alignment horizontal="center" vertical="center" wrapText="1"/>
      <protection locked="0"/>
    </xf>
    <xf numFmtId="164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Fill="1" applyBorder="1" applyAlignment="1" applyProtection="1">
      <alignment/>
      <protection locked="0"/>
    </xf>
    <xf numFmtId="0" fontId="43" fillId="0" borderId="16" xfId="0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1" fontId="43" fillId="6" borderId="19" xfId="0" applyNumberFormat="1" applyFont="1" applyFill="1" applyBorder="1" applyAlignment="1" applyProtection="1">
      <alignment horizontal="center" vertical="center"/>
      <protection/>
    </xf>
    <xf numFmtId="14" fontId="43" fillId="6" borderId="10" xfId="0" applyNumberFormat="1" applyFont="1" applyFill="1" applyBorder="1" applyAlignment="1" applyProtection="1">
      <alignment horizontal="center" vertical="center" wrapText="1"/>
      <protection locked="0"/>
    </xf>
    <xf numFmtId="14" fontId="43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11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/>
      <protection/>
    </xf>
    <xf numFmtId="1" fontId="0" fillId="0" borderId="20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64" fontId="44" fillId="12" borderId="11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11" xfId="0" applyFont="1" applyFill="1" applyBorder="1" applyAlignment="1" applyProtection="1">
      <alignment horizontal="left" vertical="center" wrapText="1"/>
      <protection locked="0"/>
    </xf>
    <xf numFmtId="0" fontId="44" fillId="0" borderId="11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Alignment="1" applyProtection="1">
      <alignment horizontal="left"/>
      <protection locked="0"/>
    </xf>
    <xf numFmtId="0" fontId="45" fillId="12" borderId="11" xfId="0" applyFont="1" applyFill="1" applyBorder="1" applyAlignment="1" applyProtection="1">
      <alignment horizontal="left" vertical="center" wrapText="1"/>
      <protection locked="0"/>
    </xf>
    <xf numFmtId="166" fontId="43" fillId="34" borderId="19" xfId="0" applyNumberFormat="1" applyFont="1" applyFill="1" applyBorder="1" applyAlignment="1" applyProtection="1">
      <alignment vertical="center" wrapText="1"/>
      <protection/>
    </xf>
    <xf numFmtId="0" fontId="43" fillId="34" borderId="21" xfId="0" applyFont="1" applyFill="1" applyBorder="1" applyAlignment="1" applyProtection="1">
      <alignment vertical="center" wrapText="1"/>
      <protection/>
    </xf>
    <xf numFmtId="0" fontId="46" fillId="34" borderId="22" xfId="0" applyFont="1" applyFill="1" applyBorder="1" applyAlignment="1" applyProtection="1">
      <alignment horizontal="center" vertical="center" wrapText="1"/>
      <protection/>
    </xf>
    <xf numFmtId="0" fontId="46" fillId="34" borderId="23" xfId="0" applyFont="1" applyFill="1" applyBorder="1" applyAlignment="1" applyProtection="1">
      <alignment horizontal="center" vertical="center" wrapText="1"/>
      <protection/>
    </xf>
    <xf numFmtId="0" fontId="46" fillId="34" borderId="24" xfId="0" applyFont="1" applyFill="1" applyBorder="1" applyAlignment="1" applyProtection="1">
      <alignment horizontal="center" vertical="center" wrapText="1"/>
      <protection/>
    </xf>
    <xf numFmtId="0" fontId="40" fillId="34" borderId="25" xfId="0" applyFont="1" applyFill="1" applyBorder="1" applyAlignment="1" applyProtection="1">
      <alignment horizontal="center" vertical="center"/>
      <protection/>
    </xf>
    <xf numFmtId="0" fontId="40" fillId="34" borderId="26" xfId="0" applyFont="1" applyFill="1" applyBorder="1" applyAlignment="1" applyProtection="1">
      <alignment horizontal="center" vertical="center"/>
      <protection/>
    </xf>
    <xf numFmtId="0" fontId="40" fillId="34" borderId="27" xfId="0" applyFont="1" applyFill="1" applyBorder="1" applyAlignment="1" applyProtection="1">
      <alignment horizontal="center" vertical="center"/>
      <protection/>
    </xf>
    <xf numFmtId="0" fontId="43" fillId="6" borderId="25" xfId="0" applyFont="1" applyFill="1" applyBorder="1" applyAlignment="1" applyProtection="1">
      <alignment horizontal="center" vertical="center"/>
      <protection/>
    </xf>
    <xf numFmtId="0" fontId="43" fillId="6" borderId="26" xfId="0" applyFont="1" applyFill="1" applyBorder="1" applyAlignment="1" applyProtection="1">
      <alignment horizontal="center" vertical="center"/>
      <protection/>
    </xf>
    <xf numFmtId="0" fontId="43" fillId="6" borderId="27" xfId="0" applyFont="1" applyFill="1" applyBorder="1" applyAlignment="1" applyProtection="1">
      <alignment horizontal="center" vertical="center"/>
      <protection/>
    </xf>
    <xf numFmtId="0" fontId="46" fillId="34" borderId="28" xfId="0" applyFont="1" applyFill="1" applyBorder="1" applyAlignment="1" applyProtection="1">
      <alignment horizontal="center" vertical="center" wrapText="1"/>
      <protection/>
    </xf>
    <xf numFmtId="0" fontId="46" fillId="34" borderId="0" xfId="0" applyFont="1" applyFill="1" applyBorder="1" applyAlignment="1" applyProtection="1">
      <alignment horizontal="center" vertical="center" wrapText="1"/>
      <protection/>
    </xf>
    <xf numFmtId="0" fontId="46" fillId="34" borderId="29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 locked="0"/>
    </xf>
    <xf numFmtId="4" fontId="43" fillId="6" borderId="30" xfId="0" applyNumberFormat="1" applyFont="1" applyFill="1" applyBorder="1" applyAlignment="1" applyProtection="1">
      <alignment horizontal="center" vertical="center"/>
      <protection/>
    </xf>
    <xf numFmtId="4" fontId="43" fillId="6" borderId="13" xfId="0" applyNumberFormat="1" applyFont="1" applyFill="1" applyBorder="1" applyAlignment="1" applyProtection="1">
      <alignment horizontal="center" vertical="center"/>
      <protection/>
    </xf>
    <xf numFmtId="4" fontId="43" fillId="6" borderId="31" xfId="0" applyNumberFormat="1" applyFont="1" applyFill="1" applyBorder="1" applyAlignment="1" applyProtection="1">
      <alignment horizontal="center" vertical="center"/>
      <protection/>
    </xf>
    <xf numFmtId="0" fontId="43" fillId="6" borderId="19" xfId="0" applyFont="1" applyFill="1" applyBorder="1" applyAlignment="1" applyProtection="1">
      <alignment horizontal="center" vertical="center" wrapText="1"/>
      <protection/>
    </xf>
    <xf numFmtId="0" fontId="43" fillId="6" borderId="21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6" fillId="33" borderId="32" xfId="0" applyFont="1" applyFill="1" applyBorder="1" applyAlignment="1" applyProtection="1">
      <alignment horizontal="center" vertical="center" wrapText="1"/>
      <protection/>
    </xf>
    <xf numFmtId="0" fontId="46" fillId="33" borderId="33" xfId="0" applyFont="1" applyFill="1" applyBorder="1" applyAlignment="1" applyProtection="1">
      <alignment horizontal="center" vertical="center" wrapText="1"/>
      <protection/>
    </xf>
    <xf numFmtId="0" fontId="46" fillId="33" borderId="3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8"/>
  <sheetViews>
    <sheetView tabSelected="1" view="pageBreakPreview" zoomScaleSheetLayoutView="100" zoomScalePageLayoutView="0" workbookViewId="0" topLeftCell="A16">
      <selection activeCell="E30" sqref="E30"/>
    </sheetView>
  </sheetViews>
  <sheetFormatPr defaultColWidth="9.140625" defaultRowHeight="15"/>
  <cols>
    <col min="1" max="1" width="9.140625" style="3" customWidth="1"/>
    <col min="2" max="2" width="11.00390625" style="3" customWidth="1"/>
    <col min="3" max="3" width="11.57421875" style="3" customWidth="1"/>
    <col min="4" max="4" width="10.421875" style="3" customWidth="1"/>
    <col min="5" max="11" width="25.7109375" style="3" customWidth="1"/>
    <col min="12" max="12" width="27.28125" style="4" customWidth="1"/>
    <col min="13" max="13" width="8.421875" style="3" customWidth="1"/>
    <col min="14" max="14" width="53.140625" style="40" hidden="1" customWidth="1"/>
    <col min="15" max="15" width="8.421875" style="40" hidden="1" customWidth="1"/>
    <col min="16" max="16" width="11.8515625" style="3" hidden="1" customWidth="1"/>
    <col min="17" max="22" width="8.421875" style="3" hidden="1" customWidth="1"/>
    <col min="23" max="27" width="8.421875" style="2" hidden="1" customWidth="1"/>
    <col min="28" max="28" width="10.8515625" style="2" hidden="1" customWidth="1"/>
    <col min="29" max="29" width="9.57421875" style="2" hidden="1" customWidth="1"/>
    <col min="30" max="30" width="9.28125" style="2" hidden="1" customWidth="1"/>
    <col min="31" max="31" width="17.00390625" style="3" hidden="1" customWidth="1"/>
    <col min="32" max="32" width="6.8515625" style="3" hidden="1" customWidth="1"/>
    <col min="33" max="33" width="13.57421875" style="3" hidden="1" customWidth="1"/>
    <col min="34" max="34" width="16.140625" style="3" hidden="1" customWidth="1"/>
    <col min="35" max="35" width="12.57421875" style="3" hidden="1" customWidth="1"/>
    <col min="36" max="36" width="8.421875" style="3" hidden="1" customWidth="1"/>
    <col min="37" max="37" width="8.28125" style="3" hidden="1" customWidth="1"/>
    <col min="38" max="38" width="6.28125" style="3" hidden="1" customWidth="1"/>
    <col min="39" max="39" width="13.8515625" style="3" hidden="1" customWidth="1"/>
    <col min="40" max="40" width="0" style="3" hidden="1" customWidth="1"/>
    <col min="41" max="16384" width="9.140625" style="3" customWidth="1"/>
  </cols>
  <sheetData>
    <row r="1" ht="15"/>
    <row r="2" spans="2:7" ht="26.25">
      <c r="B2" s="1" t="s">
        <v>0</v>
      </c>
      <c r="G2" s="2" t="s">
        <v>72</v>
      </c>
    </row>
    <row r="3" ht="5.25" customHeight="1" thickBot="1"/>
    <row r="4" spans="2:12" ht="16.5">
      <c r="B4" s="68"/>
      <c r="C4" s="69"/>
      <c r="D4" s="70"/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15" t="s">
        <v>33</v>
      </c>
    </row>
    <row r="5" spans="2:12" ht="22.5" customHeight="1">
      <c r="B5" s="48" t="s">
        <v>9</v>
      </c>
      <c r="C5" s="49"/>
      <c r="D5" s="50"/>
      <c r="E5" s="16"/>
      <c r="F5" s="16"/>
      <c r="G5" s="16"/>
      <c r="H5" s="16"/>
      <c r="I5" s="16"/>
      <c r="J5" s="16"/>
      <c r="K5" s="16"/>
      <c r="L5" s="28"/>
    </row>
    <row r="6" spans="2:12" ht="22.5" customHeight="1">
      <c r="B6" s="48" t="s">
        <v>10</v>
      </c>
      <c r="C6" s="49"/>
      <c r="D6" s="50"/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  <c r="J6" s="12" t="s">
        <v>11</v>
      </c>
      <c r="K6" s="12" t="s">
        <v>11</v>
      </c>
      <c r="L6" s="28"/>
    </row>
    <row r="7" spans="2:12" ht="22.5" customHeight="1">
      <c r="B7" s="48" t="s">
        <v>12</v>
      </c>
      <c r="C7" s="49"/>
      <c r="D7" s="50"/>
      <c r="E7" s="16"/>
      <c r="F7" s="16"/>
      <c r="G7" s="16"/>
      <c r="H7" s="16"/>
      <c r="I7" s="16"/>
      <c r="J7" s="16"/>
      <c r="K7" s="16"/>
      <c r="L7" s="28"/>
    </row>
    <row r="8" spans="2:12" ht="22.5" customHeight="1">
      <c r="B8" s="48" t="s">
        <v>34</v>
      </c>
      <c r="C8" s="49"/>
      <c r="D8" s="50"/>
      <c r="E8" s="12"/>
      <c r="F8" s="12"/>
      <c r="G8" s="12"/>
      <c r="H8" s="12"/>
      <c r="I8" s="12"/>
      <c r="J8" s="12"/>
      <c r="K8" s="12"/>
      <c r="L8" s="28"/>
    </row>
    <row r="9" spans="2:12" ht="22.5" customHeight="1">
      <c r="B9" s="48" t="s">
        <v>35</v>
      </c>
      <c r="C9" s="49"/>
      <c r="D9" s="50"/>
      <c r="E9" s="12"/>
      <c r="F9" s="12"/>
      <c r="G9" s="12"/>
      <c r="H9" s="12"/>
      <c r="I9" s="12"/>
      <c r="J9" s="12"/>
      <c r="K9" s="12"/>
      <c r="L9" s="28"/>
    </row>
    <row r="10" spans="2:12" ht="22.5" customHeight="1">
      <c r="B10" s="48" t="s">
        <v>13</v>
      </c>
      <c r="C10" s="49"/>
      <c r="D10" s="50"/>
      <c r="E10" s="12"/>
      <c r="F10" s="12"/>
      <c r="G10" s="12"/>
      <c r="H10" s="12"/>
      <c r="I10" s="12"/>
      <c r="J10" s="12"/>
      <c r="K10" s="12"/>
      <c r="L10" s="28"/>
    </row>
    <row r="11" spans="2:12" ht="22.5" customHeight="1">
      <c r="B11" s="48" t="s">
        <v>14</v>
      </c>
      <c r="C11" s="49"/>
      <c r="D11" s="50"/>
      <c r="E11" s="12"/>
      <c r="F11" s="12"/>
      <c r="G11" s="12"/>
      <c r="H11" s="12"/>
      <c r="I11" s="12"/>
      <c r="J11" s="12"/>
      <c r="K11" s="12"/>
      <c r="L11" s="28"/>
    </row>
    <row r="12" spans="2:12" ht="22.5" customHeight="1">
      <c r="B12" s="48" t="s">
        <v>15</v>
      </c>
      <c r="C12" s="49"/>
      <c r="D12" s="50"/>
      <c r="E12" s="12"/>
      <c r="F12" s="12"/>
      <c r="G12" s="12"/>
      <c r="H12" s="12"/>
      <c r="I12" s="12"/>
      <c r="J12" s="12"/>
      <c r="K12" s="12"/>
      <c r="L12" s="28"/>
    </row>
    <row r="13" spans="2:12" ht="22.5" customHeight="1">
      <c r="B13" s="48" t="s">
        <v>36</v>
      </c>
      <c r="C13" s="49"/>
      <c r="D13" s="50"/>
      <c r="E13" s="16"/>
      <c r="F13" s="16"/>
      <c r="G13" s="16"/>
      <c r="H13" s="16"/>
      <c r="I13" s="16"/>
      <c r="J13" s="16"/>
      <c r="K13" s="16"/>
      <c r="L13" s="28"/>
    </row>
    <row r="14" spans="2:13" ht="22.5" customHeight="1">
      <c r="B14" s="48" t="s">
        <v>32</v>
      </c>
      <c r="C14" s="49"/>
      <c r="D14" s="50"/>
      <c r="E14" s="12"/>
      <c r="F14" s="12"/>
      <c r="G14" s="12"/>
      <c r="H14" s="12"/>
      <c r="I14" s="12"/>
      <c r="J14" s="12"/>
      <c r="K14" s="12"/>
      <c r="L14" s="28"/>
      <c r="M14" s="3" t="s">
        <v>11</v>
      </c>
    </row>
    <row r="15" spans="2:12" ht="22.5" customHeight="1" thickBot="1">
      <c r="B15" s="48" t="s">
        <v>16</v>
      </c>
      <c r="C15" s="49"/>
      <c r="D15" s="50"/>
      <c r="E15" s="13"/>
      <c r="F15" s="13"/>
      <c r="G15" s="13"/>
      <c r="H15" s="13"/>
      <c r="I15" s="13"/>
      <c r="J15" s="13"/>
      <c r="K15" s="13"/>
      <c r="L15" s="29" t="s">
        <v>11</v>
      </c>
    </row>
    <row r="16" spans="2:12" ht="27" customHeight="1" thickBot="1">
      <c r="B16" s="48" t="s">
        <v>33</v>
      </c>
      <c r="C16" s="49"/>
      <c r="D16" s="50"/>
      <c r="E16" s="13"/>
      <c r="F16" s="13"/>
      <c r="G16" s="13"/>
      <c r="H16" s="13"/>
      <c r="I16" s="13"/>
      <c r="J16" s="13"/>
      <c r="K16" s="13"/>
      <c r="L16" s="29" t="s">
        <v>11</v>
      </c>
    </row>
    <row r="17" spans="2:12" ht="15.75" customHeight="1" thickBot="1">
      <c r="B17" s="57"/>
      <c r="C17" s="58"/>
      <c r="D17" s="58"/>
      <c r="E17" s="58"/>
      <c r="F17" s="58"/>
      <c r="G17" s="58"/>
      <c r="H17" s="58"/>
      <c r="I17" s="58"/>
      <c r="J17" s="58"/>
      <c r="K17" s="59"/>
      <c r="L17" s="14" t="s">
        <v>73</v>
      </c>
    </row>
    <row r="18" spans="2:30" ht="15.75" thickBot="1">
      <c r="B18" s="51" t="s">
        <v>17</v>
      </c>
      <c r="C18" s="18">
        <f>Q18</f>
        <v>42370</v>
      </c>
      <c r="D18" s="6" t="s">
        <v>68</v>
      </c>
      <c r="E18" s="20"/>
      <c r="F18" s="20"/>
      <c r="G18" s="20"/>
      <c r="H18" s="20"/>
      <c r="I18" s="20"/>
      <c r="J18" s="20"/>
      <c r="K18" s="31"/>
      <c r="L18" s="61" t="e">
        <f>IF(AVERAGE(AG20:AM20)&gt;0,AVERAGE(AG20:AM20),"")</f>
        <v>#DIV/0!</v>
      </c>
      <c r="N18" s="23" t="s">
        <v>39</v>
      </c>
      <c r="O18" s="24" t="s">
        <v>56</v>
      </c>
      <c r="P18" s="23" t="s">
        <v>63</v>
      </c>
      <c r="Q18" s="17">
        <v>42370</v>
      </c>
      <c r="R18" s="60">
        <v>30</v>
      </c>
      <c r="T18" s="22">
        <f>Q18</f>
        <v>42370</v>
      </c>
      <c r="W18" s="2" t="s">
        <v>74</v>
      </c>
      <c r="X18" s="37">
        <f aca="true" t="shared" si="0" ref="X18:AD18">MIN(E18,E21,E24,E27,E30,E33,E36,E39,E42,E45,E48,E51)</f>
        <v>0</v>
      </c>
      <c r="Y18" s="37">
        <f t="shared" si="0"/>
        <v>0</v>
      </c>
      <c r="Z18" s="37">
        <f t="shared" si="0"/>
        <v>0</v>
      </c>
      <c r="AA18" s="37">
        <f t="shared" si="0"/>
        <v>0</v>
      </c>
      <c r="AB18" s="37">
        <f t="shared" si="0"/>
        <v>0</v>
      </c>
      <c r="AC18" s="37">
        <f t="shared" si="0"/>
        <v>0</v>
      </c>
      <c r="AD18" s="37">
        <f t="shared" si="0"/>
        <v>0</v>
      </c>
    </row>
    <row r="19" spans="2:30" ht="15.75" thickBot="1">
      <c r="B19" s="52"/>
      <c r="C19" s="19">
        <f>Q19</f>
        <v>42400</v>
      </c>
      <c r="D19" s="7" t="s">
        <v>69</v>
      </c>
      <c r="E19" s="21"/>
      <c r="F19" s="21"/>
      <c r="G19" s="21"/>
      <c r="H19" s="21"/>
      <c r="I19" s="21"/>
      <c r="J19" s="21"/>
      <c r="K19" s="32"/>
      <c r="L19" s="62"/>
      <c r="N19" s="23" t="s">
        <v>40</v>
      </c>
      <c r="O19" s="25" t="s">
        <v>62</v>
      </c>
      <c r="P19" s="23" t="s">
        <v>64</v>
      </c>
      <c r="Q19" s="17">
        <f>Q18+R18</f>
        <v>42400</v>
      </c>
      <c r="R19" s="60"/>
      <c r="W19" s="2" t="s">
        <v>75</v>
      </c>
      <c r="X19" s="37">
        <f>MAX(E19,E22,E25,E28,E31,E34,E37,E40,E43,E46,E49,E52)</f>
        <v>0</v>
      </c>
      <c r="Y19" s="37">
        <f aca="true" t="shared" si="1" ref="Y19:AD19">MAX(F19,F22,F25,F28,F31,F34,F37,F40,F43,F46,F49,F52)</f>
        <v>0</v>
      </c>
      <c r="Z19" s="37">
        <f t="shared" si="1"/>
        <v>0</v>
      </c>
      <c r="AA19" s="37">
        <f t="shared" si="1"/>
        <v>0</v>
      </c>
      <c r="AB19" s="37">
        <f t="shared" si="1"/>
        <v>0</v>
      </c>
      <c r="AC19" s="37">
        <f t="shared" si="1"/>
        <v>0</v>
      </c>
      <c r="AD19" s="37">
        <f t="shared" si="1"/>
        <v>0</v>
      </c>
    </row>
    <row r="20" spans="2:39" ht="15.75" thickBot="1">
      <c r="B20" s="53"/>
      <c r="C20" s="46">
        <f>T18</f>
        <v>42370</v>
      </c>
      <c r="D20" s="47" t="s">
        <v>8</v>
      </c>
      <c r="E20" s="8">
        <f>IF(E19&gt;0,(E19-E18),E18-E19)</f>
        <v>0</v>
      </c>
      <c r="F20" s="8">
        <f aca="true" t="shared" si="2" ref="F20:K20">IF(F19&gt;0,(F19-F18),F18-F19)</f>
        <v>0</v>
      </c>
      <c r="G20" s="8">
        <f t="shared" si="2"/>
        <v>0</v>
      </c>
      <c r="H20" s="8">
        <f t="shared" si="2"/>
        <v>0</v>
      </c>
      <c r="I20" s="8">
        <f t="shared" si="2"/>
        <v>0</v>
      </c>
      <c r="J20" s="8">
        <f t="shared" si="2"/>
        <v>0</v>
      </c>
      <c r="K20" s="33">
        <f t="shared" si="2"/>
        <v>0</v>
      </c>
      <c r="L20" s="63"/>
      <c r="N20" s="23" t="s">
        <v>45</v>
      </c>
      <c r="O20" s="24" t="s">
        <v>61</v>
      </c>
      <c r="P20" s="23" t="s">
        <v>76</v>
      </c>
      <c r="R20" s="60"/>
      <c r="X20" s="38">
        <f>X19-X18</f>
        <v>0</v>
      </c>
      <c r="Y20" s="38">
        <f aca="true" t="shared" si="3" ref="Y20:AD20">Y19-Y18</f>
        <v>0</v>
      </c>
      <c r="Z20" s="38">
        <f t="shared" si="3"/>
        <v>0</v>
      </c>
      <c r="AA20" s="38">
        <f t="shared" si="3"/>
        <v>0</v>
      </c>
      <c r="AB20" s="38">
        <f t="shared" si="3"/>
        <v>0</v>
      </c>
      <c r="AC20" s="38">
        <f t="shared" si="3"/>
        <v>0</v>
      </c>
      <c r="AD20" s="38">
        <f t="shared" si="3"/>
        <v>0</v>
      </c>
      <c r="AG20" s="39">
        <f aca="true" t="shared" si="4" ref="AG20:AM20">IF(E20=0,"",E20)</f>
      </c>
      <c r="AH20" s="39">
        <f t="shared" si="4"/>
      </c>
      <c r="AI20" s="39">
        <f t="shared" si="4"/>
      </c>
      <c r="AJ20" s="39">
        <f t="shared" si="4"/>
      </c>
      <c r="AK20" s="39">
        <f t="shared" si="4"/>
      </c>
      <c r="AL20" s="39">
        <f t="shared" si="4"/>
      </c>
      <c r="AM20" s="39">
        <f t="shared" si="4"/>
      </c>
    </row>
    <row r="21" spans="2:30" ht="15.75" thickBot="1">
      <c r="B21" s="51" t="s">
        <v>18</v>
      </c>
      <c r="C21" s="18">
        <f>Q21</f>
        <v>42401</v>
      </c>
      <c r="D21" s="6" t="s">
        <v>68</v>
      </c>
      <c r="E21" s="20"/>
      <c r="F21" s="20"/>
      <c r="G21" s="20"/>
      <c r="H21" s="20"/>
      <c r="I21" s="20"/>
      <c r="J21" s="20"/>
      <c r="K21" s="31"/>
      <c r="L21" s="61" t="e">
        <f>IF(AVERAGE(AG23:AM23)&gt;0,AVERAGE(AG23:AM23),"")</f>
        <v>#DIV/0!</v>
      </c>
      <c r="N21" s="23" t="s">
        <v>41</v>
      </c>
      <c r="O21" s="26" t="s">
        <v>58</v>
      </c>
      <c r="Q21" s="17">
        <f>Q19+1</f>
        <v>42401</v>
      </c>
      <c r="R21" s="60">
        <v>28</v>
      </c>
      <c r="T21" s="22">
        <f>Q21</f>
        <v>42401</v>
      </c>
      <c r="X21" s="37"/>
      <c r="Y21" s="37"/>
      <c r="Z21" s="37"/>
      <c r="AA21" s="37"/>
      <c r="AB21" s="37"/>
      <c r="AC21" s="37"/>
      <c r="AD21" s="37"/>
    </row>
    <row r="22" spans="2:30" ht="15.75" thickBot="1">
      <c r="B22" s="52"/>
      <c r="C22" s="19">
        <f>Q22</f>
        <v>42429</v>
      </c>
      <c r="D22" s="7" t="s">
        <v>69</v>
      </c>
      <c r="E22" s="21"/>
      <c r="F22" s="21"/>
      <c r="G22" s="21"/>
      <c r="H22" s="21"/>
      <c r="I22" s="21"/>
      <c r="J22" s="21"/>
      <c r="K22" s="32"/>
      <c r="L22" s="62"/>
      <c r="N22" s="24" t="s">
        <v>42</v>
      </c>
      <c r="O22" s="24" t="s">
        <v>59</v>
      </c>
      <c r="Q22" s="17">
        <f>Q21+R21</f>
        <v>42429</v>
      </c>
      <c r="R22" s="60"/>
      <c r="X22" s="37"/>
      <c r="Y22" s="37"/>
      <c r="Z22" s="37"/>
      <c r="AA22" s="37"/>
      <c r="AB22" s="37"/>
      <c r="AC22" s="37"/>
      <c r="AD22" s="37"/>
    </row>
    <row r="23" spans="2:39" ht="15.75" thickBot="1">
      <c r="B23" s="53"/>
      <c r="C23" s="46">
        <f>T21</f>
        <v>42401</v>
      </c>
      <c r="D23" s="47" t="s">
        <v>8</v>
      </c>
      <c r="E23" s="8">
        <f aca="true" t="shared" si="5" ref="E23:K23">IF(E22&gt;0,(E22-E21),E21-E22)</f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33">
        <f t="shared" si="5"/>
        <v>0</v>
      </c>
      <c r="L23" s="63"/>
      <c r="N23" s="27" t="s">
        <v>43</v>
      </c>
      <c r="O23" s="25" t="s">
        <v>60</v>
      </c>
      <c r="R23" s="60"/>
      <c r="X23" s="38"/>
      <c r="Y23" s="38"/>
      <c r="Z23" s="38"/>
      <c r="AA23" s="38"/>
      <c r="AB23" s="38"/>
      <c r="AC23" s="38"/>
      <c r="AD23" s="38"/>
      <c r="AG23" s="39">
        <f aca="true" t="shared" si="6" ref="AG23:AM23">IF(E23=0,"",E23)</f>
      </c>
      <c r="AH23" s="39">
        <f t="shared" si="6"/>
      </c>
      <c r="AI23" s="39">
        <f t="shared" si="6"/>
      </c>
      <c r="AJ23" s="39">
        <f t="shared" si="6"/>
      </c>
      <c r="AK23" s="39">
        <f t="shared" si="6"/>
      </c>
      <c r="AL23" s="39">
        <f t="shared" si="6"/>
      </c>
      <c r="AM23" s="39">
        <f t="shared" si="6"/>
      </c>
    </row>
    <row r="24" spans="2:30" ht="15.75" customHeight="1" thickBot="1">
      <c r="B24" s="51" t="s">
        <v>19</v>
      </c>
      <c r="C24" s="18">
        <f>Q24</f>
        <v>42430</v>
      </c>
      <c r="D24" s="6" t="s">
        <v>68</v>
      </c>
      <c r="E24" s="20"/>
      <c r="F24" s="20"/>
      <c r="G24" s="20"/>
      <c r="H24" s="20"/>
      <c r="I24" s="20"/>
      <c r="J24" s="20"/>
      <c r="K24" s="31"/>
      <c r="L24" s="61" t="e">
        <f>IF(AVERAGE(AG26:AM26)&gt;0,AVERAGE(AG26:AM26),"")</f>
        <v>#DIV/0!</v>
      </c>
      <c r="N24" s="24" t="s">
        <v>44</v>
      </c>
      <c r="O24" s="24" t="s">
        <v>57</v>
      </c>
      <c r="Q24" s="17">
        <f>Q22+1</f>
        <v>42430</v>
      </c>
      <c r="R24" s="60">
        <v>30</v>
      </c>
      <c r="T24" s="22">
        <f>Q24</f>
        <v>42430</v>
      </c>
      <c r="X24" s="37"/>
      <c r="Y24" s="37"/>
      <c r="Z24" s="37"/>
      <c r="AA24" s="37"/>
      <c r="AB24" s="37"/>
      <c r="AC24" s="37"/>
      <c r="AD24" s="37"/>
    </row>
    <row r="25" spans="2:30" ht="15.75" thickBot="1">
      <c r="B25" s="52"/>
      <c r="C25" s="19">
        <f>Q25</f>
        <v>42460</v>
      </c>
      <c r="D25" s="7" t="s">
        <v>69</v>
      </c>
      <c r="E25" s="21"/>
      <c r="F25" s="21"/>
      <c r="G25" s="21"/>
      <c r="H25" s="21"/>
      <c r="I25" s="21"/>
      <c r="J25" s="21"/>
      <c r="K25" s="32"/>
      <c r="L25" s="62"/>
      <c r="N25" s="27" t="s">
        <v>46</v>
      </c>
      <c r="O25" s="24" t="s">
        <v>65</v>
      </c>
      <c r="Q25" s="17">
        <f>Q24+R24</f>
        <v>42460</v>
      </c>
      <c r="R25" s="60"/>
      <c r="X25" s="37"/>
      <c r="Y25" s="37"/>
      <c r="Z25" s="37"/>
      <c r="AA25" s="37"/>
      <c r="AB25" s="37"/>
      <c r="AC25" s="37"/>
      <c r="AD25" s="37"/>
    </row>
    <row r="26" spans="2:39" ht="15.75" thickBot="1">
      <c r="B26" s="53"/>
      <c r="C26" s="46">
        <f>T24</f>
        <v>42430</v>
      </c>
      <c r="D26" s="47" t="s">
        <v>8</v>
      </c>
      <c r="E26" s="8">
        <f aca="true" t="shared" si="7" ref="E26:K26">IF(E25&gt;0,(E25-E24),E24-E25)</f>
        <v>0</v>
      </c>
      <c r="F26" s="8">
        <f t="shared" si="7"/>
        <v>0</v>
      </c>
      <c r="G26" s="8">
        <f t="shared" si="7"/>
        <v>0</v>
      </c>
      <c r="H26" s="8">
        <f t="shared" si="7"/>
        <v>0</v>
      </c>
      <c r="I26" s="8">
        <f t="shared" si="7"/>
        <v>0</v>
      </c>
      <c r="J26" s="8">
        <f t="shared" si="7"/>
        <v>0</v>
      </c>
      <c r="K26" s="33">
        <f t="shared" si="7"/>
        <v>0</v>
      </c>
      <c r="L26" s="63"/>
      <c r="N26" s="27" t="s">
        <v>47</v>
      </c>
      <c r="O26" s="3"/>
      <c r="R26" s="60"/>
      <c r="X26" s="38"/>
      <c r="Y26" s="38"/>
      <c r="Z26" s="38"/>
      <c r="AA26" s="38"/>
      <c r="AB26" s="38"/>
      <c r="AC26" s="38"/>
      <c r="AD26" s="38"/>
      <c r="AG26" s="39">
        <f aca="true" t="shared" si="8" ref="AG26:AM26">IF(E26=0,"",E26)</f>
      </c>
      <c r="AH26" s="39">
        <f t="shared" si="8"/>
      </c>
      <c r="AI26" s="39">
        <f t="shared" si="8"/>
      </c>
      <c r="AJ26" s="39">
        <f t="shared" si="8"/>
      </c>
      <c r="AK26" s="39">
        <f t="shared" si="8"/>
      </c>
      <c r="AL26" s="39">
        <f t="shared" si="8"/>
      </c>
      <c r="AM26" s="39">
        <f t="shared" si="8"/>
      </c>
    </row>
    <row r="27" spans="2:30" ht="15.75" thickBot="1">
      <c r="B27" s="51" t="s">
        <v>20</v>
      </c>
      <c r="C27" s="18">
        <f>Q27</f>
        <v>42461</v>
      </c>
      <c r="D27" s="6" t="s">
        <v>68</v>
      </c>
      <c r="E27" s="20"/>
      <c r="F27" s="20"/>
      <c r="G27" s="20"/>
      <c r="H27" s="20"/>
      <c r="I27" s="20"/>
      <c r="J27" s="20"/>
      <c r="K27" s="31"/>
      <c r="L27" s="61" t="e">
        <f>IF(AVERAGE(AG29:AM29)&gt;0,AVERAGE(AG29:AM29),"")</f>
        <v>#DIV/0!</v>
      </c>
      <c r="N27" s="24" t="s">
        <v>48</v>
      </c>
      <c r="O27" s="3"/>
      <c r="Q27" s="17">
        <f>Q25+1</f>
        <v>42461</v>
      </c>
      <c r="R27" s="60">
        <v>29</v>
      </c>
      <c r="T27" s="22">
        <f>Q27</f>
        <v>42461</v>
      </c>
      <c r="X27" s="37"/>
      <c r="Y27" s="37"/>
      <c r="Z27" s="37"/>
      <c r="AA27" s="37"/>
      <c r="AB27" s="37"/>
      <c r="AC27" s="37"/>
      <c r="AD27" s="37"/>
    </row>
    <row r="28" spans="2:30" ht="15.75" thickBot="1">
      <c r="B28" s="52"/>
      <c r="C28" s="19">
        <f>Q28</f>
        <v>42490</v>
      </c>
      <c r="D28" s="7" t="s">
        <v>69</v>
      </c>
      <c r="E28" s="21"/>
      <c r="F28" s="21"/>
      <c r="G28" s="21"/>
      <c r="H28" s="21"/>
      <c r="I28" s="21"/>
      <c r="J28" s="21"/>
      <c r="K28" s="32"/>
      <c r="L28" s="62"/>
      <c r="N28" s="24" t="s">
        <v>49</v>
      </c>
      <c r="O28" s="3"/>
      <c r="Q28" s="17">
        <f>Q27+R27</f>
        <v>42490</v>
      </c>
      <c r="R28" s="60"/>
      <c r="X28" s="37"/>
      <c r="Y28" s="37"/>
      <c r="Z28" s="37"/>
      <c r="AA28" s="37"/>
      <c r="AB28" s="37"/>
      <c r="AC28" s="37"/>
      <c r="AD28" s="37"/>
    </row>
    <row r="29" spans="2:39" ht="15.75" thickBot="1">
      <c r="B29" s="53"/>
      <c r="C29" s="46">
        <f>T27</f>
        <v>42461</v>
      </c>
      <c r="D29" s="47" t="s">
        <v>8</v>
      </c>
      <c r="E29" s="8">
        <f aca="true" t="shared" si="9" ref="E29:K29">IF(E28&gt;0,(E28-E27),E27-E28)</f>
        <v>0</v>
      </c>
      <c r="F29" s="8">
        <f t="shared" si="9"/>
        <v>0</v>
      </c>
      <c r="G29" s="8">
        <f t="shared" si="9"/>
        <v>0</v>
      </c>
      <c r="H29" s="8">
        <f t="shared" si="9"/>
        <v>0</v>
      </c>
      <c r="I29" s="8">
        <f t="shared" si="9"/>
        <v>0</v>
      </c>
      <c r="J29" s="8">
        <f t="shared" si="9"/>
        <v>0</v>
      </c>
      <c r="K29" s="33">
        <f t="shared" si="9"/>
        <v>0</v>
      </c>
      <c r="L29" s="63"/>
      <c r="N29" s="24" t="s">
        <v>50</v>
      </c>
      <c r="O29" s="3"/>
      <c r="R29" s="60"/>
      <c r="X29" s="38"/>
      <c r="Y29" s="38"/>
      <c r="Z29" s="38"/>
      <c r="AA29" s="38"/>
      <c r="AB29" s="38"/>
      <c r="AC29" s="38"/>
      <c r="AD29" s="38"/>
      <c r="AG29" s="39">
        <f aca="true" t="shared" si="10" ref="AG29:AM29">IF(E29=0,"",E29)</f>
      </c>
      <c r="AH29" s="39">
        <f t="shared" si="10"/>
      </c>
      <c r="AI29" s="39">
        <f t="shared" si="10"/>
      </c>
      <c r="AJ29" s="39">
        <f t="shared" si="10"/>
      </c>
      <c r="AK29" s="39">
        <f t="shared" si="10"/>
      </c>
      <c r="AL29" s="39">
        <f t="shared" si="10"/>
      </c>
      <c r="AM29" s="39">
        <f t="shared" si="10"/>
      </c>
    </row>
    <row r="30" spans="2:30" ht="15.75" thickBot="1">
      <c r="B30" s="51" t="s">
        <v>21</v>
      </c>
      <c r="C30" s="18">
        <f>Q30</f>
        <v>42491</v>
      </c>
      <c r="D30" s="6" t="s">
        <v>68</v>
      </c>
      <c r="E30" s="20"/>
      <c r="F30" s="20"/>
      <c r="G30" s="20"/>
      <c r="H30" s="20"/>
      <c r="I30" s="20"/>
      <c r="J30" s="20"/>
      <c r="K30" s="31"/>
      <c r="L30" s="61" t="e">
        <f>IF(AVERAGE(AG32:AM32)&gt;0,AVERAGE(AG32:AM32),"")</f>
        <v>#DIV/0!</v>
      </c>
      <c r="N30" s="27" t="s">
        <v>51</v>
      </c>
      <c r="O30" s="24"/>
      <c r="Q30" s="17">
        <f>Q28+1</f>
        <v>42491</v>
      </c>
      <c r="R30" s="60">
        <v>30</v>
      </c>
      <c r="T30" s="22">
        <f>Q30</f>
        <v>42491</v>
      </c>
      <c r="X30" s="37"/>
      <c r="Y30" s="37"/>
      <c r="Z30" s="37"/>
      <c r="AA30" s="37"/>
      <c r="AB30" s="37"/>
      <c r="AC30" s="37"/>
      <c r="AD30" s="37"/>
    </row>
    <row r="31" spans="2:30" ht="15.75" thickBot="1">
      <c r="B31" s="52"/>
      <c r="C31" s="19">
        <f>Q31</f>
        <v>42521</v>
      </c>
      <c r="D31" s="7" t="s">
        <v>69</v>
      </c>
      <c r="E31" s="21"/>
      <c r="F31" s="21"/>
      <c r="G31" s="21"/>
      <c r="H31" s="21"/>
      <c r="I31" s="21"/>
      <c r="J31" s="21"/>
      <c r="K31" s="32"/>
      <c r="L31" s="62"/>
      <c r="N31" s="24" t="s">
        <v>52</v>
      </c>
      <c r="O31" s="3"/>
      <c r="Q31" s="17">
        <f>Q30+R30</f>
        <v>42521</v>
      </c>
      <c r="R31" s="60"/>
      <c r="X31" s="37"/>
      <c r="Y31" s="37"/>
      <c r="Z31" s="37"/>
      <c r="AA31" s="37"/>
      <c r="AB31" s="37"/>
      <c r="AC31" s="37"/>
      <c r="AD31" s="37"/>
    </row>
    <row r="32" spans="2:39" ht="15.75" thickBot="1">
      <c r="B32" s="53"/>
      <c r="C32" s="46">
        <f>T30</f>
        <v>42491</v>
      </c>
      <c r="D32" s="47" t="s">
        <v>8</v>
      </c>
      <c r="E32" s="8">
        <f aca="true" t="shared" si="11" ref="E32:K32">IF(E31&gt;0,(E31-E30),E30-E31)</f>
        <v>0</v>
      </c>
      <c r="F32" s="8">
        <f t="shared" si="11"/>
        <v>0</v>
      </c>
      <c r="G32" s="8">
        <f t="shared" si="11"/>
        <v>0</v>
      </c>
      <c r="H32" s="8">
        <f t="shared" si="11"/>
        <v>0</v>
      </c>
      <c r="I32" s="8">
        <f t="shared" si="11"/>
        <v>0</v>
      </c>
      <c r="J32" s="8">
        <f t="shared" si="11"/>
        <v>0</v>
      </c>
      <c r="K32" s="33">
        <f t="shared" si="11"/>
        <v>0</v>
      </c>
      <c r="L32" s="63"/>
      <c r="N32" s="27" t="s">
        <v>37</v>
      </c>
      <c r="O32" s="24"/>
      <c r="R32" s="60"/>
      <c r="X32" s="38"/>
      <c r="Y32" s="38"/>
      <c r="Z32" s="38"/>
      <c r="AA32" s="38"/>
      <c r="AB32" s="38"/>
      <c r="AC32" s="38"/>
      <c r="AD32" s="38"/>
      <c r="AG32" s="39">
        <f aca="true" t="shared" si="12" ref="AG32:AM32">IF(E32=0,"",E32)</f>
      </c>
      <c r="AH32" s="39">
        <f t="shared" si="12"/>
      </c>
      <c r="AI32" s="39">
        <f t="shared" si="12"/>
      </c>
      <c r="AJ32" s="39">
        <f t="shared" si="12"/>
      </c>
      <c r="AK32" s="39">
        <f t="shared" si="12"/>
      </c>
      <c r="AL32" s="39">
        <f t="shared" si="12"/>
      </c>
      <c r="AM32" s="39">
        <f t="shared" si="12"/>
      </c>
    </row>
    <row r="33" spans="2:30" ht="15.75" thickBot="1">
      <c r="B33" s="51" t="s">
        <v>22</v>
      </c>
      <c r="C33" s="18">
        <f>Q33</f>
        <v>42522</v>
      </c>
      <c r="D33" s="6" t="s">
        <v>68</v>
      </c>
      <c r="E33" s="20"/>
      <c r="F33" s="20"/>
      <c r="G33" s="20"/>
      <c r="H33" s="20"/>
      <c r="I33" s="20"/>
      <c r="J33" s="20"/>
      <c r="K33" s="31"/>
      <c r="L33" s="61" t="e">
        <f>IF(AVERAGE(AG35:AM35)&gt;0,AVERAGE(AG35:AM35),"")</f>
        <v>#DIV/0!</v>
      </c>
      <c r="N33" s="24" t="s">
        <v>38</v>
      </c>
      <c r="O33" s="24"/>
      <c r="Q33" s="17">
        <f>Q31+1</f>
        <v>42522</v>
      </c>
      <c r="R33" s="60">
        <v>29</v>
      </c>
      <c r="T33" s="22">
        <f>Q33</f>
        <v>42522</v>
      </c>
      <c r="X33" s="37"/>
      <c r="Y33" s="37"/>
      <c r="Z33" s="37"/>
      <c r="AA33" s="37"/>
      <c r="AB33" s="37"/>
      <c r="AC33" s="37"/>
      <c r="AD33" s="37"/>
    </row>
    <row r="34" spans="2:30" ht="15.75" thickBot="1">
      <c r="B34" s="52"/>
      <c r="C34" s="19">
        <f>Q34</f>
        <v>42551</v>
      </c>
      <c r="D34" s="7" t="s">
        <v>69</v>
      </c>
      <c r="E34" s="21"/>
      <c r="F34" s="21"/>
      <c r="G34" s="21"/>
      <c r="H34" s="21"/>
      <c r="I34" s="21"/>
      <c r="J34" s="21"/>
      <c r="K34" s="32"/>
      <c r="L34" s="62"/>
      <c r="N34" s="24" t="s">
        <v>53</v>
      </c>
      <c r="O34" s="24"/>
      <c r="Q34" s="17">
        <f>Q33+R33</f>
        <v>42551</v>
      </c>
      <c r="R34" s="60"/>
      <c r="X34" s="37"/>
      <c r="Y34" s="37"/>
      <c r="Z34" s="37"/>
      <c r="AA34" s="37"/>
      <c r="AB34" s="37"/>
      <c r="AC34" s="37"/>
      <c r="AD34" s="37"/>
    </row>
    <row r="35" spans="2:39" ht="15.75" thickBot="1">
      <c r="B35" s="53"/>
      <c r="C35" s="46">
        <f>T33</f>
        <v>42522</v>
      </c>
      <c r="D35" s="47" t="s">
        <v>8</v>
      </c>
      <c r="E35" s="8">
        <f aca="true" t="shared" si="13" ref="E35:K35">IF(E34&gt;0,(E34-E33),E33-E34)</f>
        <v>0</v>
      </c>
      <c r="F35" s="8">
        <f t="shared" si="13"/>
        <v>0</v>
      </c>
      <c r="G35" s="8">
        <f t="shared" si="13"/>
        <v>0</v>
      </c>
      <c r="H35" s="8">
        <f t="shared" si="13"/>
        <v>0</v>
      </c>
      <c r="I35" s="8">
        <f t="shared" si="13"/>
        <v>0</v>
      </c>
      <c r="J35" s="8">
        <f t="shared" si="13"/>
        <v>0</v>
      </c>
      <c r="K35" s="33">
        <f t="shared" si="13"/>
        <v>0</v>
      </c>
      <c r="L35" s="63"/>
      <c r="N35" s="26" t="s">
        <v>54</v>
      </c>
      <c r="O35" s="24"/>
      <c r="R35" s="60"/>
      <c r="X35" s="38"/>
      <c r="Y35" s="38"/>
      <c r="Z35" s="38"/>
      <c r="AA35" s="38"/>
      <c r="AB35" s="38"/>
      <c r="AC35" s="38"/>
      <c r="AD35" s="38"/>
      <c r="AG35" s="39">
        <f aca="true" t="shared" si="14" ref="AG35:AM35">IF(E35=0,"",E35)</f>
      </c>
      <c r="AH35" s="39">
        <f t="shared" si="14"/>
      </c>
      <c r="AI35" s="39">
        <f t="shared" si="14"/>
      </c>
      <c r="AJ35" s="39">
        <f t="shared" si="14"/>
      </c>
      <c r="AK35" s="39">
        <f t="shared" si="14"/>
      </c>
      <c r="AL35" s="39">
        <f t="shared" si="14"/>
      </c>
      <c r="AM35" s="39">
        <f t="shared" si="14"/>
      </c>
    </row>
    <row r="36" spans="2:30" ht="15.75" thickBot="1">
      <c r="B36" s="51" t="s">
        <v>23</v>
      </c>
      <c r="C36" s="18">
        <f>Q36</f>
        <v>42552</v>
      </c>
      <c r="D36" s="6" t="s">
        <v>68</v>
      </c>
      <c r="E36" s="20"/>
      <c r="F36" s="20"/>
      <c r="G36" s="20"/>
      <c r="H36" s="20"/>
      <c r="I36" s="20"/>
      <c r="J36" s="20"/>
      <c r="K36" s="31"/>
      <c r="L36" s="61" t="e">
        <f>IF(AVERAGE(AG38:AM38)&gt;0,AVERAGE(AG38:AM38),"")</f>
        <v>#DIV/0!</v>
      </c>
      <c r="N36" s="27" t="s">
        <v>55</v>
      </c>
      <c r="O36" s="25"/>
      <c r="Q36" s="17">
        <f>Q34+1</f>
        <v>42552</v>
      </c>
      <c r="R36" s="60">
        <v>30</v>
      </c>
      <c r="T36" s="22">
        <f>Q36</f>
        <v>42552</v>
      </c>
      <c r="X36" s="37"/>
      <c r="Y36" s="37"/>
      <c r="Z36" s="37"/>
      <c r="AA36" s="37"/>
      <c r="AB36" s="37"/>
      <c r="AC36" s="37"/>
      <c r="AD36" s="37"/>
    </row>
    <row r="37" spans="2:30" ht="15.75" thickBot="1">
      <c r="B37" s="52"/>
      <c r="C37" s="19">
        <f>Q37</f>
        <v>42582</v>
      </c>
      <c r="D37" s="7" t="s">
        <v>69</v>
      </c>
      <c r="E37" s="21"/>
      <c r="F37" s="21"/>
      <c r="G37" s="21"/>
      <c r="H37" s="21"/>
      <c r="I37" s="21"/>
      <c r="J37" s="21"/>
      <c r="K37" s="32"/>
      <c r="L37" s="62"/>
      <c r="N37" s="27" t="s">
        <v>66</v>
      </c>
      <c r="O37" s="24"/>
      <c r="Q37" s="17">
        <f>Q36+R36</f>
        <v>42582</v>
      </c>
      <c r="R37" s="60"/>
      <c r="X37" s="37"/>
      <c r="Y37" s="37"/>
      <c r="Z37" s="37"/>
      <c r="AA37" s="37"/>
      <c r="AB37" s="37"/>
      <c r="AC37" s="37"/>
      <c r="AD37" s="37"/>
    </row>
    <row r="38" spans="2:39" ht="15.75" thickBot="1">
      <c r="B38" s="53"/>
      <c r="C38" s="46">
        <f>T36</f>
        <v>42552</v>
      </c>
      <c r="D38" s="47" t="s">
        <v>8</v>
      </c>
      <c r="E38" s="8">
        <f aca="true" t="shared" si="15" ref="E38:K38">IF(E37&gt;0,(E37-E36),E36-E37)</f>
        <v>0</v>
      </c>
      <c r="F38" s="8">
        <f t="shared" si="15"/>
        <v>0</v>
      </c>
      <c r="G38" s="8">
        <f t="shared" si="15"/>
        <v>0</v>
      </c>
      <c r="H38" s="8">
        <f t="shared" si="15"/>
        <v>0</v>
      </c>
      <c r="I38" s="8">
        <f t="shared" si="15"/>
        <v>0</v>
      </c>
      <c r="J38" s="8">
        <f t="shared" si="15"/>
        <v>0</v>
      </c>
      <c r="K38" s="33">
        <f t="shared" si="15"/>
        <v>0</v>
      </c>
      <c r="L38" s="63"/>
      <c r="N38" s="27" t="s">
        <v>67</v>
      </c>
      <c r="O38" s="24"/>
      <c r="R38" s="60"/>
      <c r="X38" s="38"/>
      <c r="Y38" s="38"/>
      <c r="Z38" s="38"/>
      <c r="AA38" s="38"/>
      <c r="AB38" s="38"/>
      <c r="AC38" s="38"/>
      <c r="AD38" s="38"/>
      <c r="AG38" s="39">
        <f aca="true" t="shared" si="16" ref="AG38:AM38">IF(E38=0,"",E38)</f>
      </c>
      <c r="AH38" s="39">
        <f t="shared" si="16"/>
      </c>
      <c r="AI38" s="39">
        <f t="shared" si="16"/>
      </c>
      <c r="AJ38" s="39">
        <f t="shared" si="16"/>
      </c>
      <c r="AK38" s="39">
        <f t="shared" si="16"/>
      </c>
      <c r="AL38" s="39">
        <f t="shared" si="16"/>
      </c>
      <c r="AM38" s="39">
        <f t="shared" si="16"/>
      </c>
    </row>
    <row r="39" spans="2:30" ht="15.75" thickBot="1">
      <c r="B39" s="51" t="s">
        <v>24</v>
      </c>
      <c r="C39" s="18">
        <f>Q39</f>
        <v>42583</v>
      </c>
      <c r="D39" s="6" t="s">
        <v>68</v>
      </c>
      <c r="E39" s="20"/>
      <c r="F39" s="20"/>
      <c r="G39" s="20"/>
      <c r="H39" s="20"/>
      <c r="I39" s="20"/>
      <c r="J39" s="20"/>
      <c r="K39" s="31"/>
      <c r="L39" s="61" t="e">
        <f>IF(AVERAGE(AG41:AM41)&gt;0,AVERAGE(AG41:AM41),"")</f>
        <v>#DIV/0!</v>
      </c>
      <c r="N39" s="3"/>
      <c r="O39" s="24"/>
      <c r="Q39" s="17">
        <f>Q37+1</f>
        <v>42583</v>
      </c>
      <c r="R39" s="60">
        <v>30</v>
      </c>
      <c r="T39" s="22">
        <f>Q39</f>
        <v>42583</v>
      </c>
      <c r="X39" s="37"/>
      <c r="Y39" s="37"/>
      <c r="Z39" s="37"/>
      <c r="AA39" s="37"/>
      <c r="AB39" s="37"/>
      <c r="AC39" s="37"/>
      <c r="AD39" s="37"/>
    </row>
    <row r="40" spans="2:30" ht="15.75" thickBot="1">
      <c r="B40" s="52"/>
      <c r="C40" s="19">
        <f>Q40</f>
        <v>42613</v>
      </c>
      <c r="D40" s="7" t="s">
        <v>69</v>
      </c>
      <c r="E40" s="21"/>
      <c r="F40" s="21"/>
      <c r="G40" s="21"/>
      <c r="H40" s="21"/>
      <c r="I40" s="21"/>
      <c r="J40" s="21"/>
      <c r="K40" s="32"/>
      <c r="L40" s="62"/>
      <c r="N40" s="3"/>
      <c r="O40" s="25"/>
      <c r="Q40" s="17">
        <f>Q39+R39</f>
        <v>42613</v>
      </c>
      <c r="R40" s="60"/>
      <c r="X40" s="37"/>
      <c r="Y40" s="37"/>
      <c r="Z40" s="37"/>
      <c r="AA40" s="37"/>
      <c r="AB40" s="37"/>
      <c r="AC40" s="37"/>
      <c r="AD40" s="37"/>
    </row>
    <row r="41" spans="2:39" ht="15.75" thickBot="1">
      <c r="B41" s="53"/>
      <c r="C41" s="46">
        <f>T39</f>
        <v>42583</v>
      </c>
      <c r="D41" s="47" t="s">
        <v>8</v>
      </c>
      <c r="E41" s="8">
        <f aca="true" t="shared" si="17" ref="E41:K41">IF(E40&gt;0,(E40-E39),E39-E40)</f>
        <v>0</v>
      </c>
      <c r="F41" s="8">
        <f t="shared" si="17"/>
        <v>0</v>
      </c>
      <c r="G41" s="8">
        <f t="shared" si="17"/>
        <v>0</v>
      </c>
      <c r="H41" s="8">
        <f t="shared" si="17"/>
        <v>0</v>
      </c>
      <c r="I41" s="8">
        <f t="shared" si="17"/>
        <v>0</v>
      </c>
      <c r="J41" s="8">
        <f t="shared" si="17"/>
        <v>0</v>
      </c>
      <c r="K41" s="33">
        <f t="shared" si="17"/>
        <v>0</v>
      </c>
      <c r="L41" s="63"/>
      <c r="N41" s="3"/>
      <c r="O41" s="25"/>
      <c r="R41" s="60"/>
      <c r="X41" s="38"/>
      <c r="Y41" s="38"/>
      <c r="Z41" s="38"/>
      <c r="AA41" s="38"/>
      <c r="AB41" s="38"/>
      <c r="AC41" s="38"/>
      <c r="AD41" s="38"/>
      <c r="AG41" s="39">
        <f aca="true" t="shared" si="18" ref="AG41:AM41">IF(E41=0,"",E41)</f>
      </c>
      <c r="AH41" s="39">
        <f t="shared" si="18"/>
      </c>
      <c r="AI41" s="39">
        <f t="shared" si="18"/>
      </c>
      <c r="AJ41" s="39">
        <f t="shared" si="18"/>
      </c>
      <c r="AK41" s="39">
        <f t="shared" si="18"/>
      </c>
      <c r="AL41" s="39">
        <f t="shared" si="18"/>
      </c>
      <c r="AM41" s="39">
        <f t="shared" si="18"/>
      </c>
    </row>
    <row r="42" spans="2:30" ht="15.75" thickBot="1">
      <c r="B42" s="51" t="s">
        <v>25</v>
      </c>
      <c r="C42" s="18">
        <f>Q42</f>
        <v>42614</v>
      </c>
      <c r="D42" s="6" t="s">
        <v>68</v>
      </c>
      <c r="E42" s="20"/>
      <c r="F42" s="20"/>
      <c r="G42" s="20"/>
      <c r="H42" s="20"/>
      <c r="I42" s="20"/>
      <c r="J42" s="20"/>
      <c r="K42" s="31"/>
      <c r="L42" s="61" t="e">
        <f>IF(AVERAGE(AG44:AM44)&gt;0,AVERAGE(AG44:AM44),"")</f>
        <v>#DIV/0!</v>
      </c>
      <c r="N42" s="3"/>
      <c r="O42" s="25"/>
      <c r="Q42" s="17">
        <f>Q40+1</f>
        <v>42614</v>
      </c>
      <c r="R42" s="60">
        <f>R27</f>
        <v>29</v>
      </c>
      <c r="T42" s="22">
        <f>Q42</f>
        <v>42614</v>
      </c>
      <c r="X42" s="37"/>
      <c r="Y42" s="37"/>
      <c r="Z42" s="37"/>
      <c r="AA42" s="37"/>
      <c r="AB42" s="37"/>
      <c r="AC42" s="37"/>
      <c r="AD42" s="37"/>
    </row>
    <row r="43" spans="2:30" ht="15.75" thickBot="1">
      <c r="B43" s="52"/>
      <c r="C43" s="19">
        <f>Q43</f>
        <v>42643</v>
      </c>
      <c r="D43" s="7" t="s">
        <v>69</v>
      </c>
      <c r="E43" s="21"/>
      <c r="F43" s="21"/>
      <c r="G43" s="21"/>
      <c r="H43" s="21"/>
      <c r="I43" s="21"/>
      <c r="J43" s="21"/>
      <c r="K43" s="32"/>
      <c r="L43" s="62"/>
      <c r="N43" s="3"/>
      <c r="O43" s="25"/>
      <c r="Q43" s="17">
        <f>Q42+R42</f>
        <v>42643</v>
      </c>
      <c r="R43" s="60"/>
      <c r="X43" s="37"/>
      <c r="Y43" s="37"/>
      <c r="Z43" s="37"/>
      <c r="AA43" s="37"/>
      <c r="AB43" s="37"/>
      <c r="AC43" s="37"/>
      <c r="AD43" s="37"/>
    </row>
    <row r="44" spans="2:39" ht="15.75" thickBot="1">
      <c r="B44" s="53"/>
      <c r="C44" s="46">
        <f>T42</f>
        <v>42614</v>
      </c>
      <c r="D44" s="47" t="s">
        <v>8</v>
      </c>
      <c r="E44" s="8">
        <f aca="true" t="shared" si="19" ref="E44:K44">IF(E43&gt;0,(E43-E42),E42-E43)</f>
        <v>0</v>
      </c>
      <c r="F44" s="8">
        <f t="shared" si="19"/>
        <v>0</v>
      </c>
      <c r="G44" s="8">
        <f t="shared" si="19"/>
        <v>0</v>
      </c>
      <c r="H44" s="8">
        <f t="shared" si="19"/>
        <v>0</v>
      </c>
      <c r="I44" s="8">
        <f t="shared" si="19"/>
        <v>0</v>
      </c>
      <c r="J44" s="8">
        <f t="shared" si="19"/>
        <v>0</v>
      </c>
      <c r="K44" s="33">
        <f t="shared" si="19"/>
        <v>0</v>
      </c>
      <c r="L44" s="63"/>
      <c r="N44" s="3"/>
      <c r="O44" s="24"/>
      <c r="R44" s="60"/>
      <c r="X44" s="38"/>
      <c r="Y44" s="38"/>
      <c r="Z44" s="38"/>
      <c r="AA44" s="38"/>
      <c r="AB44" s="38"/>
      <c r="AC44" s="38"/>
      <c r="AD44" s="38"/>
      <c r="AG44" s="39">
        <f aca="true" t="shared" si="20" ref="AG44:AM44">IF(E44=0,"",E44)</f>
      </c>
      <c r="AH44" s="39">
        <f t="shared" si="20"/>
      </c>
      <c r="AI44" s="39">
        <f t="shared" si="20"/>
      </c>
      <c r="AJ44" s="39">
        <f t="shared" si="20"/>
      </c>
      <c r="AK44" s="39">
        <f t="shared" si="20"/>
      </c>
      <c r="AL44" s="39">
        <f t="shared" si="20"/>
      </c>
      <c r="AM44" s="39">
        <f t="shared" si="20"/>
      </c>
    </row>
    <row r="45" spans="2:30" ht="15.75" thickBot="1">
      <c r="B45" s="51" t="s">
        <v>26</v>
      </c>
      <c r="C45" s="18">
        <f>Q45</f>
        <v>42644</v>
      </c>
      <c r="D45" s="6" t="s">
        <v>68</v>
      </c>
      <c r="E45" s="20"/>
      <c r="F45" s="20"/>
      <c r="G45" s="20"/>
      <c r="H45" s="20"/>
      <c r="I45" s="20"/>
      <c r="J45" s="20"/>
      <c r="K45" s="31"/>
      <c r="L45" s="61" t="e">
        <f>IF(AVERAGE(AG47:AM47)&gt;0,AVERAGE(AG47:AM47),"")</f>
        <v>#DIV/0!</v>
      </c>
      <c r="N45" s="3"/>
      <c r="O45" s="24"/>
      <c r="Q45" s="17">
        <f>Q43+1</f>
        <v>42644</v>
      </c>
      <c r="R45" s="60">
        <f>R30</f>
        <v>30</v>
      </c>
      <c r="T45" s="22">
        <f>Q45</f>
        <v>42644</v>
      </c>
      <c r="X45" s="37"/>
      <c r="Y45" s="37"/>
      <c r="Z45" s="37"/>
      <c r="AA45" s="37"/>
      <c r="AB45" s="37"/>
      <c r="AC45" s="37"/>
      <c r="AD45" s="37"/>
    </row>
    <row r="46" spans="2:30" ht="15.75" thickBot="1">
      <c r="B46" s="52"/>
      <c r="C46" s="19">
        <f>Q46</f>
        <v>42674</v>
      </c>
      <c r="D46" s="7" t="s">
        <v>69</v>
      </c>
      <c r="E46" s="21"/>
      <c r="F46" s="21"/>
      <c r="G46" s="21"/>
      <c r="H46" s="21"/>
      <c r="I46" s="21"/>
      <c r="J46" s="21"/>
      <c r="K46" s="32"/>
      <c r="L46" s="62"/>
      <c r="N46" s="3"/>
      <c r="O46" s="25"/>
      <c r="Q46" s="17">
        <f>Q45+R45</f>
        <v>42674</v>
      </c>
      <c r="R46" s="60"/>
      <c r="X46" s="37"/>
      <c r="Y46" s="37"/>
      <c r="Z46" s="37"/>
      <c r="AA46" s="37"/>
      <c r="AB46" s="37"/>
      <c r="AC46" s="37"/>
      <c r="AD46" s="37"/>
    </row>
    <row r="47" spans="2:39" ht="15.75" thickBot="1">
      <c r="B47" s="53"/>
      <c r="C47" s="46">
        <f>T45</f>
        <v>42644</v>
      </c>
      <c r="D47" s="47" t="s">
        <v>8</v>
      </c>
      <c r="E47" s="8">
        <f aca="true" t="shared" si="21" ref="E47:K47">IF(E46&gt;0,(E46-E45),E45-E46)</f>
        <v>0</v>
      </c>
      <c r="F47" s="8">
        <f t="shared" si="21"/>
        <v>0</v>
      </c>
      <c r="G47" s="8">
        <f t="shared" si="21"/>
        <v>0</v>
      </c>
      <c r="H47" s="8">
        <f t="shared" si="21"/>
        <v>0</v>
      </c>
      <c r="I47" s="8">
        <f t="shared" si="21"/>
        <v>0</v>
      </c>
      <c r="J47" s="8">
        <f t="shared" si="21"/>
        <v>0</v>
      </c>
      <c r="K47" s="33">
        <f t="shared" si="21"/>
        <v>0</v>
      </c>
      <c r="L47" s="63"/>
      <c r="N47" s="3"/>
      <c r="O47" s="25"/>
      <c r="R47" s="60"/>
      <c r="X47" s="38"/>
      <c r="Y47" s="38"/>
      <c r="Z47" s="38"/>
      <c r="AA47" s="38"/>
      <c r="AB47" s="38"/>
      <c r="AC47" s="38"/>
      <c r="AD47" s="38"/>
      <c r="AG47" s="39">
        <f aca="true" t="shared" si="22" ref="AG47:AM47">IF(E47=0,"",E47)</f>
      </c>
      <c r="AH47" s="39">
        <f t="shared" si="22"/>
      </c>
      <c r="AI47" s="39">
        <f t="shared" si="22"/>
      </c>
      <c r="AJ47" s="39">
        <f t="shared" si="22"/>
      </c>
      <c r="AK47" s="39">
        <f t="shared" si="22"/>
      </c>
      <c r="AL47" s="39">
        <f t="shared" si="22"/>
      </c>
      <c r="AM47" s="39">
        <f t="shared" si="22"/>
      </c>
    </row>
    <row r="48" spans="2:30" ht="15.75" thickBot="1">
      <c r="B48" s="51" t="s">
        <v>27</v>
      </c>
      <c r="C48" s="18">
        <f>Q48</f>
        <v>42675</v>
      </c>
      <c r="D48" s="6" t="s">
        <v>68</v>
      </c>
      <c r="E48" s="20"/>
      <c r="F48" s="20"/>
      <c r="G48" s="20"/>
      <c r="H48" s="20"/>
      <c r="I48" s="20"/>
      <c r="J48" s="20"/>
      <c r="K48" s="31"/>
      <c r="L48" s="61" t="e">
        <f>IF(AVERAGE(AG50:AM50)&gt;0,AVERAGE(AG50:AM50),"")</f>
        <v>#DIV/0!</v>
      </c>
      <c r="N48" s="3"/>
      <c r="O48" s="24"/>
      <c r="Q48" s="17">
        <f>Q46+1</f>
        <v>42675</v>
      </c>
      <c r="R48" s="60">
        <f>R33</f>
        <v>29</v>
      </c>
      <c r="T48" s="22">
        <f>Q48</f>
        <v>42675</v>
      </c>
      <c r="X48" s="37"/>
      <c r="Y48" s="37"/>
      <c r="Z48" s="37"/>
      <c r="AA48" s="37"/>
      <c r="AB48" s="37"/>
      <c r="AC48" s="37"/>
      <c r="AD48" s="37"/>
    </row>
    <row r="49" spans="2:30" ht="15.75" thickBot="1">
      <c r="B49" s="52"/>
      <c r="C49" s="19">
        <f>Q49</f>
        <v>42704</v>
      </c>
      <c r="D49" s="7" t="s">
        <v>69</v>
      </c>
      <c r="E49" s="21"/>
      <c r="F49" s="21"/>
      <c r="G49" s="21"/>
      <c r="H49" s="21"/>
      <c r="I49" s="21"/>
      <c r="J49" s="21"/>
      <c r="K49" s="32"/>
      <c r="L49" s="62"/>
      <c r="N49" s="3"/>
      <c r="O49" s="24"/>
      <c r="Q49" s="17">
        <f>Q48+R48</f>
        <v>42704</v>
      </c>
      <c r="R49" s="60"/>
      <c r="X49" s="37"/>
      <c r="Y49" s="37"/>
      <c r="Z49" s="37"/>
      <c r="AA49" s="37"/>
      <c r="AB49" s="37"/>
      <c r="AC49" s="37"/>
      <c r="AD49" s="37"/>
    </row>
    <row r="50" spans="2:39" ht="15.75" thickBot="1">
      <c r="B50" s="53"/>
      <c r="C50" s="46">
        <f>T48</f>
        <v>42675</v>
      </c>
      <c r="D50" s="47" t="s">
        <v>8</v>
      </c>
      <c r="E50" s="8">
        <f aca="true" t="shared" si="23" ref="E50:K50">IF(E49&gt;0,(E49-E48),E48-E49)</f>
        <v>0</v>
      </c>
      <c r="F50" s="8">
        <f t="shared" si="23"/>
        <v>0</v>
      </c>
      <c r="G50" s="8">
        <f t="shared" si="23"/>
        <v>0</v>
      </c>
      <c r="H50" s="8">
        <f t="shared" si="23"/>
        <v>0</v>
      </c>
      <c r="I50" s="8">
        <f t="shared" si="23"/>
        <v>0</v>
      </c>
      <c r="J50" s="8">
        <f t="shared" si="23"/>
        <v>0</v>
      </c>
      <c r="K50" s="33">
        <f t="shared" si="23"/>
        <v>0</v>
      </c>
      <c r="L50" s="63"/>
      <c r="N50" s="3"/>
      <c r="O50" s="24"/>
      <c r="R50" s="60"/>
      <c r="X50" s="38"/>
      <c r="Y50" s="38"/>
      <c r="Z50" s="38"/>
      <c r="AA50" s="38"/>
      <c r="AB50" s="38"/>
      <c r="AC50" s="38"/>
      <c r="AD50" s="38"/>
      <c r="AG50" s="39">
        <f aca="true" t="shared" si="24" ref="AG50:AM50">IF(E50=0,"",E50)</f>
      </c>
      <c r="AH50" s="39">
        <f t="shared" si="24"/>
      </c>
      <c r="AI50" s="39">
        <f t="shared" si="24"/>
      </c>
      <c r="AJ50" s="39">
        <f t="shared" si="24"/>
      </c>
      <c r="AK50" s="39">
        <f t="shared" si="24"/>
      </c>
      <c r="AL50" s="39">
        <f t="shared" si="24"/>
      </c>
      <c r="AM50" s="39">
        <f t="shared" si="24"/>
      </c>
    </row>
    <row r="51" spans="2:30" ht="15.75" thickBot="1">
      <c r="B51" s="51" t="s">
        <v>28</v>
      </c>
      <c r="C51" s="18">
        <f>Q51</f>
        <v>42705</v>
      </c>
      <c r="D51" s="6" t="s">
        <v>68</v>
      </c>
      <c r="E51" s="20"/>
      <c r="F51" s="20"/>
      <c r="G51" s="20"/>
      <c r="H51" s="20"/>
      <c r="I51" s="20"/>
      <c r="J51" s="20"/>
      <c r="K51" s="31"/>
      <c r="L51" s="61" t="e">
        <f>IF(AVERAGE(AG53:AM53)&gt;0,AVERAGE(AG53:AM53),"")</f>
        <v>#DIV/0!</v>
      </c>
      <c r="N51" s="3"/>
      <c r="O51" s="24"/>
      <c r="Q51" s="17">
        <f>Q49+1</f>
        <v>42705</v>
      </c>
      <c r="R51" s="60">
        <f>R36</f>
        <v>30</v>
      </c>
      <c r="T51" s="22">
        <f>Q51</f>
        <v>42705</v>
      </c>
      <c r="X51" s="37"/>
      <c r="Y51" s="37"/>
      <c r="Z51" s="37"/>
      <c r="AA51" s="37"/>
      <c r="AB51" s="37"/>
      <c r="AC51" s="37"/>
      <c r="AD51" s="37"/>
    </row>
    <row r="52" spans="2:30" ht="15.75" thickBot="1">
      <c r="B52" s="52"/>
      <c r="C52" s="19">
        <f>Q52</f>
        <v>42735</v>
      </c>
      <c r="D52" s="7" t="s">
        <v>69</v>
      </c>
      <c r="E52" s="21"/>
      <c r="F52" s="21"/>
      <c r="G52" s="21"/>
      <c r="H52" s="21"/>
      <c r="I52" s="21"/>
      <c r="J52" s="21"/>
      <c r="K52" s="32"/>
      <c r="L52" s="62"/>
      <c r="N52" s="3"/>
      <c r="O52" s="25"/>
      <c r="Q52" s="17">
        <f>Q51+R51</f>
        <v>42735</v>
      </c>
      <c r="R52" s="60"/>
      <c r="X52" s="37"/>
      <c r="Y52" s="37"/>
      <c r="Z52" s="37"/>
      <c r="AA52" s="37"/>
      <c r="AB52" s="37"/>
      <c r="AC52" s="37"/>
      <c r="AD52" s="37"/>
    </row>
    <row r="53" spans="2:39" ht="15.75" thickBot="1">
      <c r="B53" s="53"/>
      <c r="C53" s="46">
        <f>T51</f>
        <v>42705</v>
      </c>
      <c r="D53" s="47" t="s">
        <v>8</v>
      </c>
      <c r="E53" s="8">
        <f aca="true" t="shared" si="25" ref="E53:K53">IF(E52&gt;0,(E52-E51),E51-E52)</f>
        <v>0</v>
      </c>
      <c r="F53" s="8">
        <f t="shared" si="25"/>
        <v>0</v>
      </c>
      <c r="G53" s="8">
        <f t="shared" si="25"/>
        <v>0</v>
      </c>
      <c r="H53" s="8">
        <f t="shared" si="25"/>
        <v>0</v>
      </c>
      <c r="I53" s="8">
        <f t="shared" si="25"/>
        <v>0</v>
      </c>
      <c r="J53" s="8">
        <f t="shared" si="25"/>
        <v>0</v>
      </c>
      <c r="K53" s="33">
        <f t="shared" si="25"/>
        <v>0</v>
      </c>
      <c r="L53" s="63"/>
      <c r="N53" s="3"/>
      <c r="O53" s="25"/>
      <c r="R53" s="60"/>
      <c r="X53" s="38"/>
      <c r="Y53" s="38"/>
      <c r="Z53" s="38"/>
      <c r="AA53" s="38"/>
      <c r="AB53" s="38"/>
      <c r="AC53" s="38"/>
      <c r="AD53" s="38"/>
      <c r="AG53" s="39">
        <f aca="true" t="shared" si="26" ref="AG53:AM53">IF(E53=0,"",E53)</f>
      </c>
      <c r="AH53" s="39">
        <f t="shared" si="26"/>
      </c>
      <c r="AI53" s="39">
        <f t="shared" si="26"/>
      </c>
      <c r="AJ53" s="39">
        <f t="shared" si="26"/>
      </c>
      <c r="AK53" s="39">
        <f t="shared" si="26"/>
      </c>
      <c r="AL53" s="39">
        <f t="shared" si="26"/>
      </c>
      <c r="AM53" s="39">
        <f t="shared" si="26"/>
      </c>
    </row>
    <row r="54" spans="2:39" s="4" customFormat="1" ht="15.75" thickBot="1">
      <c r="B54" s="54" t="s">
        <v>29</v>
      </c>
      <c r="C54" s="34">
        <v>42370</v>
      </c>
      <c r="D54" s="9" t="str">
        <f>D51</f>
        <v>İLK KM</v>
      </c>
      <c r="E54" s="10">
        <f>IF(X18&gt;0,X18,"")</f>
      </c>
      <c r="F54" s="10">
        <f aca="true" t="shared" si="27" ref="F54:K54">IF(Y18&gt;0,Y18,"")</f>
      </c>
      <c r="G54" s="10">
        <f t="shared" si="27"/>
      </c>
      <c r="H54" s="10">
        <f t="shared" si="27"/>
      </c>
      <c r="I54" s="10">
        <f t="shared" si="27"/>
      </c>
      <c r="J54" s="10">
        <f t="shared" si="27"/>
      </c>
      <c r="K54" s="10">
        <f t="shared" si="27"/>
      </c>
      <c r="L54" s="61" t="e">
        <f>IF(AVERAGE(AG56:AM56)&gt;0,AVERAGE(AG56:AM56),"")</f>
        <v>#DIV/0!</v>
      </c>
      <c r="M54" s="3"/>
      <c r="N54" s="41"/>
      <c r="O54" s="42"/>
      <c r="P54" s="23"/>
      <c r="Q54" s="17"/>
      <c r="R54" s="60"/>
      <c r="S54" s="3"/>
      <c r="T54" s="22"/>
      <c r="U54" s="3"/>
      <c r="V54" s="3"/>
      <c r="W54" s="2"/>
      <c r="X54" s="37"/>
      <c r="Y54" s="37"/>
      <c r="Z54" s="37"/>
      <c r="AA54" s="37"/>
      <c r="AB54" s="37"/>
      <c r="AC54" s="37"/>
      <c r="AD54" s="37"/>
      <c r="AE54" s="3"/>
      <c r="AF54" s="3"/>
      <c r="AG54" s="3"/>
      <c r="AH54" s="3"/>
      <c r="AI54" s="3"/>
      <c r="AJ54" s="3"/>
      <c r="AK54" s="3"/>
      <c r="AL54" s="3"/>
      <c r="AM54" s="3"/>
    </row>
    <row r="55" spans="2:39" s="4" customFormat="1" ht="15.75" thickBot="1">
      <c r="B55" s="55"/>
      <c r="C55" s="35">
        <v>42735</v>
      </c>
      <c r="D55" s="36" t="str">
        <f>D52</f>
        <v>SON KM</v>
      </c>
      <c r="E55" s="11">
        <f>IF(X19&gt;0,X19,"")</f>
      </c>
      <c r="F55" s="11">
        <f aca="true" t="shared" si="28" ref="F55:K55">IF(Y19&gt;0,Y19,"")</f>
      </c>
      <c r="G55" s="11">
        <f t="shared" si="28"/>
      </c>
      <c r="H55" s="11">
        <f t="shared" si="28"/>
      </c>
      <c r="I55" s="11">
        <f>IF(AB19&gt;0,AB19,"")</f>
      </c>
      <c r="J55" s="11">
        <f t="shared" si="28"/>
      </c>
      <c r="K55" s="11">
        <f t="shared" si="28"/>
      </c>
      <c r="L55" s="62"/>
      <c r="M55" s="3"/>
      <c r="N55" s="41"/>
      <c r="O55" s="43"/>
      <c r="P55" s="23"/>
      <c r="Q55" s="17"/>
      <c r="R55" s="60"/>
      <c r="S55" s="3"/>
      <c r="T55" s="3"/>
      <c r="U55" s="3"/>
      <c r="V55" s="3"/>
      <c r="W55" s="2"/>
      <c r="X55" s="37"/>
      <c r="Y55" s="37"/>
      <c r="Z55" s="37"/>
      <c r="AA55" s="37"/>
      <c r="AB55" s="37"/>
      <c r="AC55" s="37"/>
      <c r="AD55" s="37"/>
      <c r="AE55" s="3"/>
      <c r="AF55" s="3"/>
      <c r="AG55" s="3"/>
      <c r="AH55" s="3"/>
      <c r="AI55" s="3"/>
      <c r="AJ55" s="3"/>
      <c r="AK55" s="3"/>
      <c r="AL55" s="3"/>
      <c r="AM55" s="3"/>
    </row>
    <row r="56" spans="2:39" s="4" customFormat="1" ht="15.75" thickBot="1">
      <c r="B56" s="56"/>
      <c r="C56" s="64" t="s">
        <v>70</v>
      </c>
      <c r="D56" s="65"/>
      <c r="E56" s="8">
        <f aca="true" t="shared" si="29" ref="E56:J56">IF(X20&gt;=0,X20,"YANLIŞ")</f>
        <v>0</v>
      </c>
      <c r="F56" s="8">
        <f t="shared" si="29"/>
        <v>0</v>
      </c>
      <c r="G56" s="8">
        <f t="shared" si="29"/>
        <v>0</v>
      </c>
      <c r="H56" s="8">
        <f t="shared" si="29"/>
        <v>0</v>
      </c>
      <c r="I56" s="8">
        <f>IF(AB20&gt;=0,AB20,"YANLIŞ")</f>
        <v>0</v>
      </c>
      <c r="J56" s="8">
        <f t="shared" si="29"/>
        <v>0</v>
      </c>
      <c r="K56" s="8">
        <f>IF(AD20&gt;=0,AD20,"YANLIŞ")</f>
        <v>0</v>
      </c>
      <c r="L56" s="63"/>
      <c r="M56" s="3"/>
      <c r="N56" s="41"/>
      <c r="O56" s="42"/>
      <c r="P56" s="3"/>
      <c r="Q56" s="3"/>
      <c r="R56" s="60"/>
      <c r="S56" s="3"/>
      <c r="T56" s="3"/>
      <c r="U56" s="3"/>
      <c r="V56" s="3"/>
      <c r="W56" s="2"/>
      <c r="X56" s="38"/>
      <c r="Y56" s="38"/>
      <c r="Z56" s="38"/>
      <c r="AA56" s="38"/>
      <c r="AB56" s="38"/>
      <c r="AC56" s="38"/>
      <c r="AD56" s="38"/>
      <c r="AE56" s="3"/>
      <c r="AF56" s="3"/>
      <c r="AG56" s="39">
        <f aca="true" t="shared" si="30" ref="AG56:AM56">IF(E56=0,"",E56)</f>
      </c>
      <c r="AH56" s="39">
        <f t="shared" si="30"/>
      </c>
      <c r="AI56" s="39">
        <f t="shared" si="30"/>
      </c>
      <c r="AJ56" s="39">
        <f t="shared" si="30"/>
      </c>
      <c r="AK56" s="39">
        <f t="shared" si="30"/>
      </c>
      <c r="AL56" s="39">
        <f t="shared" si="30"/>
      </c>
      <c r="AM56" s="39">
        <f t="shared" si="30"/>
      </c>
    </row>
    <row r="57" spans="14:15" ht="5.25" customHeight="1">
      <c r="N57" s="44"/>
      <c r="O57" s="45"/>
    </row>
    <row r="58" spans="2:9" ht="29.25" customHeight="1">
      <c r="B58" s="67" t="s">
        <v>71</v>
      </c>
      <c r="C58" s="67"/>
      <c r="D58" s="67"/>
      <c r="E58" s="67"/>
      <c r="F58" s="67"/>
      <c r="G58" s="66" t="s">
        <v>30</v>
      </c>
      <c r="H58" s="66"/>
      <c r="I58" s="30" t="s">
        <v>31</v>
      </c>
    </row>
  </sheetData>
  <sheetProtection password="CC35" sheet="1" formatCells="0" formatColumns="0" formatRows="0" insertColumns="0" insertRows="0" insertHyperlinks="0" deleteColumns="0" deleteRows="0" sort="0" autoFilter="0"/>
  <mergeCells count="56">
    <mergeCell ref="R54:R56"/>
    <mergeCell ref="L51:L53"/>
    <mergeCell ref="L54:L56"/>
    <mergeCell ref="L24:L26"/>
    <mergeCell ref="L27:L29"/>
    <mergeCell ref="L30:L32"/>
    <mergeCell ref="L33:L35"/>
    <mergeCell ref="L36:L38"/>
    <mergeCell ref="L39:L41"/>
    <mergeCell ref="R51:R53"/>
    <mergeCell ref="C56:D56"/>
    <mergeCell ref="G58:H58"/>
    <mergeCell ref="B58:F58"/>
    <mergeCell ref="B4:D4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B11:D11"/>
    <mergeCell ref="R36:R38"/>
    <mergeCell ref="R33:R35"/>
    <mergeCell ref="B24:B26"/>
    <mergeCell ref="B16:D16"/>
    <mergeCell ref="R39:R41"/>
    <mergeCell ref="B18:B20"/>
    <mergeCell ref="B21:B23"/>
    <mergeCell ref="L18:L20"/>
    <mergeCell ref="L21:L23"/>
    <mergeCell ref="R18:R20"/>
    <mergeCell ref="R21:R23"/>
    <mergeCell ref="R24:R26"/>
    <mergeCell ref="R27:R29"/>
    <mergeCell ref="R30:R32"/>
    <mergeCell ref="B42:B44"/>
    <mergeCell ref="R42:R44"/>
    <mergeCell ref="R45:R47"/>
    <mergeCell ref="R48:R50"/>
    <mergeCell ref="L42:L44"/>
    <mergeCell ref="L45:L47"/>
    <mergeCell ref="L48:L50"/>
    <mergeCell ref="B45:B47"/>
    <mergeCell ref="B5:D5"/>
    <mergeCell ref="B48:B50"/>
    <mergeCell ref="B51:B53"/>
    <mergeCell ref="B54:B56"/>
    <mergeCell ref="B17:K17"/>
    <mergeCell ref="B27:B29"/>
    <mergeCell ref="B30:B32"/>
    <mergeCell ref="B33:B35"/>
    <mergeCell ref="B36:B38"/>
    <mergeCell ref="B39:B41"/>
  </mergeCells>
  <dataValidations count="3">
    <dataValidation type="list" allowBlank="1" showInputMessage="1" showErrorMessage="1" sqref="E5:K5">
      <formula1>$N$17:$N$37</formula1>
    </dataValidation>
    <dataValidation type="list" allowBlank="1" showInputMessage="1" showErrorMessage="1" sqref="E13:K13">
      <formula1>$O$17:$O$37</formula1>
    </dataValidation>
    <dataValidation type="list" allowBlank="1" showInputMessage="1" showErrorMessage="1" sqref="E7:K7">
      <formula1>$P$17:$P$37</formula1>
    </dataValidation>
  </dataValidations>
  <printOptions/>
  <pageMargins left="0.31496062992125984" right="0.31496062992125984" top="0.1968503937007874" bottom="0.1968503937007874" header="0" footer="0"/>
  <pageSetup fitToHeight="1" fitToWidth="1" horizontalDpi="360" verticalDpi="36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Eşref Edip Ekmen</dc:creator>
  <cp:keywords/>
  <dc:description/>
  <cp:lastModifiedBy>Eşref Edip Ekmen</cp:lastModifiedBy>
  <cp:lastPrinted>2017-01-04T07:45:33Z</cp:lastPrinted>
  <dcterms:created xsi:type="dcterms:W3CDTF">2017-01-02T12:13:05Z</dcterms:created>
  <dcterms:modified xsi:type="dcterms:W3CDTF">2017-01-04T07:46:53Z</dcterms:modified>
  <cp:category/>
  <cp:version/>
  <cp:contentType/>
  <cp:contentStatus/>
</cp:coreProperties>
</file>